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<sst xmlns="http://schemas.openxmlformats.org/spreadsheetml/2006/main" count="117" uniqueCount="80">
  <si>
    <t>企业名称</t>
  </si>
  <si>
    <t>中山新纪元面粉有限公司</t>
  </si>
  <si>
    <t>济南德瑞兴商贸有限公司</t>
  </si>
  <si>
    <t>常州唐金进出口有限公司</t>
  </si>
  <si>
    <t>鹤山东坡面粉有限公司</t>
  </si>
  <si>
    <t>总计</t>
  </si>
  <si>
    <t>梅州市广金贸易发展有限公司</t>
  </si>
  <si>
    <t>序号</t>
  </si>
  <si>
    <t>省市</t>
  </si>
  <si>
    <t>烟台台华食品实业有限公司</t>
  </si>
  <si>
    <t>山东玉皇粮油食品有限公司</t>
  </si>
  <si>
    <t>广西梧州易丰进出口贸易有限责任公司</t>
  </si>
  <si>
    <t>配额数量</t>
  </si>
  <si>
    <t>（仅供部领导参考，不印发）</t>
  </si>
  <si>
    <t>单位：吨</t>
  </si>
  <si>
    <t>在符合条件企业出口中占比</t>
  </si>
  <si>
    <t>蛇口南顺面粉有限公司</t>
  </si>
  <si>
    <t>佛山市三水丰顺食品有限公司</t>
  </si>
  <si>
    <t>肇庆市福加德面粉有限公司</t>
  </si>
  <si>
    <t>深圳南海粮食工业有限公司</t>
  </si>
  <si>
    <t>深圳市面粉有限公司</t>
  </si>
  <si>
    <t>大成食品（蛇口）有限公司</t>
  </si>
  <si>
    <t>备注：年均出口实绩＝（09年出口量+10年1－10月出口量）/2</t>
  </si>
  <si>
    <t>按公式计算全年应得配额</t>
  </si>
  <si>
    <t>附  件</t>
  </si>
  <si>
    <t>小计</t>
  </si>
  <si>
    <t>香港</t>
  </si>
  <si>
    <t>澳门</t>
  </si>
  <si>
    <r>
      <t xml:space="preserve">                        </t>
    </r>
    <r>
      <rPr>
        <sz val="12"/>
        <rFont val="仿宋_GB2312"/>
        <family val="3"/>
      </rPr>
      <t>深圳市小计</t>
    </r>
  </si>
  <si>
    <r>
      <t xml:space="preserve">                        </t>
    </r>
    <r>
      <rPr>
        <sz val="12"/>
        <rFont val="仿宋_GB2312"/>
        <family val="3"/>
      </rPr>
      <t>广东省小计</t>
    </r>
  </si>
  <si>
    <r>
      <t xml:space="preserve">                        </t>
    </r>
    <r>
      <rPr>
        <sz val="12"/>
        <rFont val="仿宋_GB2312"/>
        <family val="3"/>
      </rPr>
      <t>山东省小计</t>
    </r>
  </si>
  <si>
    <r>
      <t xml:space="preserve">                        </t>
    </r>
    <r>
      <rPr>
        <sz val="12"/>
        <rFont val="仿宋_GB2312"/>
        <family val="3"/>
      </rPr>
      <t>江苏省小计</t>
    </r>
  </si>
  <si>
    <r>
      <t xml:space="preserve">                       </t>
    </r>
    <r>
      <rPr>
        <sz val="12"/>
        <rFont val="仿宋_GB2312"/>
        <family val="3"/>
      </rPr>
      <t>广东省小计</t>
    </r>
  </si>
  <si>
    <t>总计</t>
  </si>
  <si>
    <r>
      <t>2010</t>
    </r>
    <r>
      <rPr>
        <sz val="12"/>
        <rFont val="仿宋_GB2312"/>
        <family val="3"/>
      </rPr>
      <t>年获得供港配额</t>
    </r>
  </si>
  <si>
    <r>
      <t>2009</t>
    </r>
    <r>
      <rPr>
        <sz val="12"/>
        <rFont val="仿宋_GB2312"/>
        <family val="3"/>
      </rPr>
      <t>至</t>
    </r>
    <r>
      <rPr>
        <sz val="12"/>
        <rFont val="Times New Roman"/>
        <family val="1"/>
      </rPr>
      <t>2010</t>
    </r>
    <r>
      <rPr>
        <sz val="12"/>
        <rFont val="仿宋_GB2312"/>
        <family val="3"/>
      </rPr>
      <t>年供港年均出口实绩</t>
    </r>
  </si>
  <si>
    <t>建议安排</t>
  </si>
  <si>
    <t>上半年下达量</t>
  </si>
  <si>
    <t>蛇口南顺面粉有限公司</t>
  </si>
  <si>
    <t>深圳市</t>
  </si>
  <si>
    <t>佛山市三水丰顺食品有限公司</t>
  </si>
  <si>
    <t>广东省</t>
  </si>
  <si>
    <t>肇庆市福加德面粉有限公司</t>
  </si>
  <si>
    <t>鹤山东坡面粉有限公司</t>
  </si>
  <si>
    <t>深圳南海粮食工业有限公司</t>
  </si>
  <si>
    <t>深圳市面粉有限公司</t>
  </si>
  <si>
    <t>烟台台华食品实业有限公司</t>
  </si>
  <si>
    <t>山东省</t>
  </si>
  <si>
    <t>大成食品（蛇口）有限公司</t>
  </si>
  <si>
    <t>中山新纪元面粉有限公司</t>
  </si>
  <si>
    <t>济南德瑞兴商贸有限公司</t>
  </si>
  <si>
    <t>广州市福加德面粉有限公司</t>
  </si>
  <si>
    <t>山东玉皇粮油食品有限公司</t>
  </si>
  <si>
    <t>常州唐金进出口有限公司</t>
  </si>
  <si>
    <t>江苏省</t>
  </si>
  <si>
    <t>单位：吨</t>
  </si>
  <si>
    <t>序号</t>
  </si>
  <si>
    <t>企业名称</t>
  </si>
  <si>
    <t>省市</t>
  </si>
  <si>
    <r>
      <t>2010</t>
    </r>
    <r>
      <rPr>
        <sz val="12"/>
        <rFont val="仿宋_GB2312"/>
        <family val="3"/>
      </rPr>
      <t>年获得供港配额</t>
    </r>
  </si>
  <si>
    <r>
      <t>2009</t>
    </r>
    <r>
      <rPr>
        <sz val="12"/>
        <rFont val="仿宋_GB2312"/>
        <family val="3"/>
      </rPr>
      <t>至</t>
    </r>
    <r>
      <rPr>
        <sz val="12"/>
        <rFont val="Times New Roman"/>
        <family val="1"/>
      </rPr>
      <t>2010</t>
    </r>
    <r>
      <rPr>
        <sz val="12"/>
        <rFont val="仿宋_GB2312"/>
        <family val="3"/>
      </rPr>
      <t>年供港年均出口实绩</t>
    </r>
  </si>
  <si>
    <t>在符合条件企业出口中占比</t>
  </si>
  <si>
    <t>按公式计算全年应得配额</t>
  </si>
  <si>
    <t>建议安排</t>
  </si>
  <si>
    <t>上半年下达量</t>
  </si>
  <si>
    <t>梅州市广金贸易发展有限公司</t>
  </si>
  <si>
    <t>广西梧州易丰进出口贸易有限责任公司</t>
  </si>
  <si>
    <t>广西自治区</t>
  </si>
  <si>
    <r>
      <t>2010</t>
    </r>
    <r>
      <rPr>
        <sz val="12"/>
        <rFont val="仿宋_GB2312"/>
        <family val="3"/>
      </rPr>
      <t>年获得供澳配额</t>
    </r>
  </si>
  <si>
    <r>
      <t>2009</t>
    </r>
    <r>
      <rPr>
        <sz val="12"/>
        <rFont val="仿宋_GB2312"/>
        <family val="3"/>
      </rPr>
      <t>至</t>
    </r>
    <r>
      <rPr>
        <sz val="12"/>
        <rFont val="Times New Roman"/>
        <family val="1"/>
      </rPr>
      <t>2010</t>
    </r>
    <r>
      <rPr>
        <sz val="12"/>
        <rFont val="仿宋_GB2312"/>
        <family val="3"/>
      </rPr>
      <t>年供澳年均出口实绩</t>
    </r>
  </si>
  <si>
    <r>
      <t>备注：年均出口实绩＝（</t>
    </r>
    <r>
      <rPr>
        <sz val="14"/>
        <rFont val="Times New Roman"/>
        <family val="1"/>
      </rPr>
      <t>09</t>
    </r>
    <r>
      <rPr>
        <sz val="14"/>
        <rFont val="仿宋_GB2312"/>
        <family val="3"/>
      </rPr>
      <t>年出口量</t>
    </r>
    <r>
      <rPr>
        <sz val="14"/>
        <rFont val="Times New Roman"/>
        <family val="1"/>
      </rPr>
      <t>+10</t>
    </r>
    <r>
      <rPr>
        <sz val="14"/>
        <rFont val="仿宋_GB2312"/>
        <family val="3"/>
      </rPr>
      <t>年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－</t>
    </r>
    <r>
      <rPr>
        <sz val="14"/>
        <rFont val="Times New Roman"/>
        <family val="1"/>
      </rPr>
      <t>10</t>
    </r>
    <r>
      <rPr>
        <sz val="14"/>
        <rFont val="仿宋_GB2312"/>
        <family val="3"/>
      </rPr>
      <t>月出口量）</t>
    </r>
    <r>
      <rPr>
        <sz val="14"/>
        <rFont val="Times New Roman"/>
        <family val="1"/>
      </rPr>
      <t>/2</t>
    </r>
  </si>
  <si>
    <r>
      <t>2011</t>
    </r>
    <r>
      <rPr>
        <b/>
        <sz val="16"/>
        <rFont val="仿宋_GB2312"/>
        <family val="3"/>
      </rPr>
      <t>年上半年港澳地区粮食制粉出口配额安排工作表</t>
    </r>
  </si>
  <si>
    <r>
      <t>表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  <r>
      <rPr>
        <sz val="14"/>
        <rFont val="Times New Roman"/>
        <family val="1"/>
      </rPr>
      <t>2011</t>
    </r>
    <r>
      <rPr>
        <sz val="14"/>
        <rFont val="仿宋_GB2312"/>
        <family val="3"/>
      </rPr>
      <t>年上半年供香港小麦粉出口配额安排工作表</t>
    </r>
  </si>
  <si>
    <r>
      <t>表</t>
    </r>
    <r>
      <rPr>
        <b/>
        <sz val="14"/>
        <rFont val="Times New Roman"/>
        <family val="1"/>
      </rPr>
      <t>2</t>
    </r>
    <r>
      <rPr>
        <b/>
        <sz val="14"/>
        <rFont val="仿宋_GB2312"/>
        <family val="3"/>
      </rPr>
      <t>：</t>
    </r>
    <r>
      <rPr>
        <b/>
        <sz val="14"/>
        <rFont val="Times New Roman"/>
        <family val="1"/>
      </rPr>
      <t>2011</t>
    </r>
    <r>
      <rPr>
        <b/>
        <sz val="14"/>
        <rFont val="仿宋_GB2312"/>
        <family val="3"/>
      </rPr>
      <t>年上半年供香港大米粉出口配额安排工作表</t>
    </r>
  </si>
  <si>
    <r>
      <t>表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：</t>
    </r>
    <r>
      <rPr>
        <sz val="12"/>
        <rFont val="Times New Roman"/>
        <family val="1"/>
      </rPr>
      <t>2011</t>
    </r>
    <r>
      <rPr>
        <sz val="12"/>
        <rFont val="仿宋_GB2312"/>
        <family val="3"/>
      </rPr>
      <t>年上半年供澳门小麦粉出口配额安排工作表</t>
    </r>
  </si>
  <si>
    <t>表1：对港澳地区小麦粉出口配额分配方案</t>
  </si>
  <si>
    <r>
      <t>表</t>
    </r>
    <r>
      <rPr>
        <b/>
        <sz val="14"/>
        <rFont val="Times New Roman"/>
        <family val="1"/>
      </rPr>
      <t>2</t>
    </r>
    <r>
      <rPr>
        <b/>
        <sz val="14"/>
        <rFont val="仿宋_GB2312"/>
        <family val="3"/>
      </rPr>
      <t>：对香港大米粉出口配额分配方案</t>
    </r>
  </si>
  <si>
    <r>
      <t xml:space="preserve">                   </t>
    </r>
    <r>
      <rPr>
        <sz val="12"/>
        <rFont val="仿宋_GB2312"/>
        <family val="3"/>
      </rPr>
      <t>广西壮族自治区小计</t>
    </r>
  </si>
  <si>
    <r>
      <t>2013</t>
    </r>
    <r>
      <rPr>
        <b/>
        <sz val="16"/>
        <rFont val="仿宋_GB2312"/>
        <family val="3"/>
      </rPr>
      <t>年上半年港澳地区粮食制粉出口配额分配方案</t>
    </r>
  </si>
  <si>
    <t>广东金禾面粉有限公司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</si>
</sst>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0.0%"/>
    <numFmt numFmtId="179" formatCode="0.0_ "/>
    <numFmt numFmtId="180" formatCode="0_ "/>
  </numFmts>
  <fonts count="4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name val="宋体"/>
      <family val="0"/>
    </font>
    <font>
      <b/>
      <sz val="16"/>
      <name val="仿宋_GB2312"/>
      <family val="3"/>
    </font>
    <font>
      <b/>
      <sz val="16"/>
      <name val="Times New Roman"/>
      <family val="1"/>
    </font>
    <font>
      <sz val="14"/>
      <name val="仿宋_GB2312"/>
      <family val="3"/>
    </font>
    <font>
      <b/>
      <sz val="14"/>
      <name val="仿宋_GB2312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49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7" fontId="3" fillId="0" borderId="10" xfId="49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10" xfId="49" applyNumberFormat="1" applyFont="1" applyBorder="1" applyAlignment="1">
      <alignment horizontal="right" wrapText="1"/>
    </xf>
    <xf numFmtId="10" fontId="3" fillId="0" borderId="10" xfId="33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177" fontId="3" fillId="0" borderId="10" xfId="49" applyNumberFormat="1" applyFont="1" applyBorder="1" applyAlignment="1">
      <alignment horizontal="center" vertical="center" wrapText="1"/>
    </xf>
    <xf numFmtId="177" fontId="3" fillId="0" borderId="10" xfId="49" applyNumberFormat="1" applyFont="1" applyBorder="1" applyAlignment="1">
      <alignment horizontal="right" vertical="center" wrapText="1"/>
    </xf>
    <xf numFmtId="9" fontId="3" fillId="0" borderId="10" xfId="33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7" fontId="3" fillId="0" borderId="10" xfId="49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9" fontId="3" fillId="0" borderId="10" xfId="33" applyFont="1" applyBorder="1" applyAlignment="1">
      <alignment horizontal="right" wrapText="1"/>
    </xf>
    <xf numFmtId="180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49" applyNumberFormat="1" applyFont="1" applyBorder="1" applyAlignment="1">
      <alignment horizontal="right" vertical="center"/>
    </xf>
    <xf numFmtId="177" fontId="3" fillId="0" borderId="11" xfId="49" applyNumberFormat="1" applyFont="1" applyBorder="1" applyAlignment="1">
      <alignment horizontal="center" vertical="center"/>
    </xf>
    <xf numFmtId="177" fontId="3" fillId="0" borderId="12" xfId="49" applyNumberFormat="1" applyFont="1" applyBorder="1" applyAlignment="1">
      <alignment horizontal="center" vertical="center"/>
    </xf>
    <xf numFmtId="177" fontId="3" fillId="0" borderId="13" xfId="49" applyNumberFormat="1" applyFont="1" applyBorder="1" applyAlignment="1">
      <alignment horizontal="center" vertical="center"/>
    </xf>
    <xf numFmtId="177" fontId="3" fillId="0" borderId="11" xfId="49" applyNumberFormat="1" applyFont="1" applyBorder="1" applyAlignment="1">
      <alignment horizontal="right" vertical="center"/>
    </xf>
    <xf numFmtId="177" fontId="3" fillId="0" borderId="12" xfId="49" applyNumberFormat="1" applyFont="1" applyBorder="1" applyAlignment="1">
      <alignment horizontal="right" vertical="center"/>
    </xf>
    <xf numFmtId="177" fontId="3" fillId="0" borderId="13" xfId="49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4">
      <selection activeCell="E26" sqref="E26"/>
    </sheetView>
  </sheetViews>
  <sheetFormatPr defaultColWidth="9.00390625" defaultRowHeight="14.25"/>
  <cols>
    <col min="1" max="1" width="5.75390625" style="2" customWidth="1"/>
    <col min="2" max="2" width="35.50390625" style="1" customWidth="1"/>
    <col min="3" max="5" width="11.625" style="1" customWidth="1"/>
    <col min="6" max="16384" width="9.00390625" style="1" customWidth="1"/>
  </cols>
  <sheetData>
    <row r="1" spans="1:5" ht="20.25">
      <c r="A1" s="56" t="s">
        <v>24</v>
      </c>
      <c r="B1" s="57"/>
      <c r="C1" s="57"/>
      <c r="D1" s="57"/>
      <c r="E1" s="57"/>
    </row>
    <row r="2" spans="1:5" ht="15.75">
      <c r="A2" s="5"/>
      <c r="B2" s="6"/>
      <c r="C2" s="6"/>
      <c r="D2" s="6"/>
      <c r="E2" s="6"/>
    </row>
    <row r="3" spans="1:5" ht="33" customHeight="1">
      <c r="A3" s="58" t="s">
        <v>78</v>
      </c>
      <c r="B3" s="58"/>
      <c r="C3" s="58"/>
      <c r="D3" s="58"/>
      <c r="E3" s="58"/>
    </row>
    <row r="4" spans="1:5" ht="14.25" customHeight="1">
      <c r="A4" s="5"/>
      <c r="B4" s="6"/>
      <c r="C4" s="6"/>
      <c r="D4" s="6"/>
      <c r="E4" s="6"/>
    </row>
    <row r="5" spans="1:5" ht="18.75">
      <c r="A5" s="52" t="s">
        <v>75</v>
      </c>
      <c r="B5" s="52"/>
      <c r="C5" s="52"/>
      <c r="D5" s="52"/>
      <c r="E5" s="52"/>
    </row>
    <row r="6" spans="1:5" ht="18" customHeight="1">
      <c r="A6" s="54" t="s">
        <v>14</v>
      </c>
      <c r="B6" s="54"/>
      <c r="C6" s="54"/>
      <c r="D6" s="54"/>
      <c r="E6" s="54"/>
    </row>
    <row r="7" spans="1:5" ht="15.75">
      <c r="A7" s="43" t="s">
        <v>7</v>
      </c>
      <c r="B7" s="43" t="s">
        <v>0</v>
      </c>
      <c r="C7" s="43" t="s">
        <v>12</v>
      </c>
      <c r="D7" s="44"/>
      <c r="E7" s="44"/>
    </row>
    <row r="8" spans="1:5" ht="15.75">
      <c r="A8" s="44"/>
      <c r="B8" s="44"/>
      <c r="C8" s="7" t="s">
        <v>25</v>
      </c>
      <c r="D8" s="7" t="s">
        <v>26</v>
      </c>
      <c r="E8" s="7" t="s">
        <v>27</v>
      </c>
    </row>
    <row r="9" spans="1:5" ht="15.75" customHeight="1">
      <c r="A9" s="18">
        <v>1</v>
      </c>
      <c r="B9" s="3" t="s">
        <v>3</v>
      </c>
      <c r="C9" s="19">
        <f>SUM(D9:E9)</f>
        <v>10</v>
      </c>
      <c r="D9" s="19">
        <v>10</v>
      </c>
      <c r="E9" s="19"/>
    </row>
    <row r="10" spans="1:5" ht="15.75" customHeight="1">
      <c r="A10" s="18"/>
      <c r="B10" s="20" t="s">
        <v>31</v>
      </c>
      <c r="C10" s="19">
        <f>C9</f>
        <v>10</v>
      </c>
      <c r="D10" s="19">
        <f>D9</f>
        <v>10</v>
      </c>
      <c r="E10" s="19"/>
    </row>
    <row r="11" spans="1:5" ht="15.75" customHeight="1">
      <c r="A11" s="18">
        <v>2</v>
      </c>
      <c r="B11" s="3" t="s">
        <v>9</v>
      </c>
      <c r="C11" s="19">
        <f>SUM(D11:E11)</f>
        <v>1745</v>
      </c>
      <c r="D11" s="19">
        <v>1745</v>
      </c>
      <c r="E11" s="19"/>
    </row>
    <row r="12" spans="1:5" ht="15.75" customHeight="1">
      <c r="A12" s="18">
        <v>3</v>
      </c>
      <c r="B12" s="3" t="s">
        <v>10</v>
      </c>
      <c r="C12" s="19">
        <f>SUM(D12:E12)</f>
        <v>40</v>
      </c>
      <c r="D12" s="19">
        <v>40</v>
      </c>
      <c r="E12" s="19"/>
    </row>
    <row r="13" spans="1:5" ht="15.75" customHeight="1">
      <c r="A13" s="18">
        <v>4</v>
      </c>
      <c r="B13" s="3" t="s">
        <v>2</v>
      </c>
      <c r="C13" s="19">
        <f>SUM(D13:E13)</f>
        <v>10</v>
      </c>
      <c r="D13" s="19">
        <v>10</v>
      </c>
      <c r="E13" s="19"/>
    </row>
    <row r="14" spans="1:5" ht="15.75" customHeight="1">
      <c r="A14" s="18"/>
      <c r="B14" s="20" t="s">
        <v>30</v>
      </c>
      <c r="C14" s="19">
        <f>SUM(C11:C13)</f>
        <v>1795</v>
      </c>
      <c r="D14" s="19">
        <f>SUM(D11:D13)</f>
        <v>1795</v>
      </c>
      <c r="E14" s="19"/>
    </row>
    <row r="15" spans="1:5" ht="15.75" customHeight="1">
      <c r="A15" s="18">
        <v>5</v>
      </c>
      <c r="B15" s="3" t="s">
        <v>17</v>
      </c>
      <c r="C15" s="19">
        <f>SUM(D15:E15)</f>
        <v>11255</v>
      </c>
      <c r="D15" s="19">
        <v>11000</v>
      </c>
      <c r="E15" s="19">
        <v>255</v>
      </c>
    </row>
    <row r="16" spans="1:5" ht="15.75" customHeight="1">
      <c r="A16" s="18">
        <v>6</v>
      </c>
      <c r="B16" s="3" t="s">
        <v>4</v>
      </c>
      <c r="C16" s="19">
        <f>SUM(D16:E16)</f>
        <v>3305</v>
      </c>
      <c r="D16" s="19">
        <v>3305</v>
      </c>
      <c r="E16" s="19"/>
    </row>
    <row r="17" spans="1:5" ht="15.75" customHeight="1">
      <c r="A17" s="18">
        <v>7</v>
      </c>
      <c r="B17" s="3" t="s">
        <v>18</v>
      </c>
      <c r="C17" s="19">
        <f>SUM(D17:E17)</f>
        <v>9550</v>
      </c>
      <c r="D17" s="19">
        <v>9550</v>
      </c>
      <c r="E17" s="19"/>
    </row>
    <row r="18" spans="1:5" ht="15.75" customHeight="1">
      <c r="A18" s="18">
        <v>8</v>
      </c>
      <c r="B18" s="3" t="s">
        <v>1</v>
      </c>
      <c r="C18" s="19">
        <f>SUM(D18:E18)</f>
        <v>1237</v>
      </c>
      <c r="D18" s="19">
        <v>1075</v>
      </c>
      <c r="E18" s="19">
        <v>162</v>
      </c>
    </row>
    <row r="19" spans="1:5" ht="15.75" customHeight="1">
      <c r="A19" s="18">
        <v>9</v>
      </c>
      <c r="B19" s="3" t="s">
        <v>79</v>
      </c>
      <c r="C19" s="19">
        <f>SUM(D19:E19)</f>
        <v>385</v>
      </c>
      <c r="D19" s="19">
        <v>385</v>
      </c>
      <c r="E19" s="19"/>
    </row>
    <row r="20" spans="1:5" ht="15.75" customHeight="1">
      <c r="A20" s="18"/>
      <c r="B20" s="20" t="s">
        <v>29</v>
      </c>
      <c r="C20" s="19">
        <f>SUM(C15:C19)</f>
        <v>25732</v>
      </c>
      <c r="D20" s="19">
        <f>SUM(D15:D19)</f>
        <v>25315</v>
      </c>
      <c r="E20" s="19">
        <f>SUM(E15:E19)</f>
        <v>417</v>
      </c>
    </row>
    <row r="21" spans="1:5" ht="15.75" customHeight="1">
      <c r="A21" s="18">
        <v>10</v>
      </c>
      <c r="B21" s="3" t="s">
        <v>20</v>
      </c>
      <c r="C21" s="19">
        <f>SUM(D21:E21)</f>
        <v>4320</v>
      </c>
      <c r="D21" s="19">
        <v>4320</v>
      </c>
      <c r="E21" s="19"/>
    </row>
    <row r="22" spans="1:5" ht="15.75" customHeight="1">
      <c r="A22" s="18">
        <v>11</v>
      </c>
      <c r="B22" s="3" t="s">
        <v>19</v>
      </c>
      <c r="C22" s="19">
        <f>SUM(D22:E22)</f>
        <v>5669</v>
      </c>
      <c r="D22" s="19">
        <v>4330</v>
      </c>
      <c r="E22" s="19">
        <v>1339</v>
      </c>
    </row>
    <row r="23" spans="1:5" ht="15.75" customHeight="1">
      <c r="A23" s="18">
        <v>12</v>
      </c>
      <c r="B23" s="3" t="s">
        <v>21</v>
      </c>
      <c r="C23" s="19">
        <f>SUM(D23:E23)</f>
        <v>730</v>
      </c>
      <c r="D23" s="19">
        <v>730</v>
      </c>
      <c r="E23" s="19"/>
    </row>
    <row r="24" spans="1:5" ht="15.75" customHeight="1">
      <c r="A24" s="18">
        <v>13</v>
      </c>
      <c r="B24" s="3" t="s">
        <v>16</v>
      </c>
      <c r="C24" s="19">
        <f>SUM(D24:E24)</f>
        <v>38594</v>
      </c>
      <c r="D24" s="19">
        <v>36050</v>
      </c>
      <c r="E24" s="19">
        <v>2544</v>
      </c>
    </row>
    <row r="25" spans="1:5" ht="15.75" customHeight="1">
      <c r="A25" s="18"/>
      <c r="B25" s="20" t="s">
        <v>28</v>
      </c>
      <c r="C25" s="19">
        <f>SUM(C21:C24)</f>
        <v>49313</v>
      </c>
      <c r="D25" s="19">
        <f>SUM(D21:D24)</f>
        <v>45430</v>
      </c>
      <c r="E25" s="19">
        <f>SUM(E21:E24)</f>
        <v>3883</v>
      </c>
    </row>
    <row r="26" spans="1:5" ht="15.75" customHeight="1">
      <c r="A26" s="18"/>
      <c r="B26" s="7" t="s">
        <v>5</v>
      </c>
      <c r="C26" s="19">
        <f>C25+C20+C14+C10</f>
        <v>76850</v>
      </c>
      <c r="D26" s="19">
        <f>D25+D20+D14+D10</f>
        <v>72550</v>
      </c>
      <c r="E26" s="19">
        <f>E25+E20+E14+E10</f>
        <v>4300</v>
      </c>
    </row>
    <row r="27" spans="1:5" ht="15.75" customHeight="1">
      <c r="A27" s="21"/>
      <c r="B27" s="22"/>
      <c r="C27" s="22"/>
      <c r="D27" s="22"/>
      <c r="E27" s="22"/>
    </row>
    <row r="28" spans="1:5" ht="15.75" customHeight="1">
      <c r="A28" s="21"/>
      <c r="B28" s="22"/>
      <c r="C28" s="22"/>
      <c r="D28" s="22"/>
      <c r="E28" s="22"/>
    </row>
    <row r="29" spans="1:5" ht="15.75" customHeight="1">
      <c r="A29" s="52" t="s">
        <v>76</v>
      </c>
      <c r="B29" s="53"/>
      <c r="C29" s="53"/>
      <c r="D29" s="53"/>
      <c r="E29" s="53"/>
    </row>
    <row r="30" spans="1:5" ht="15.75" customHeight="1">
      <c r="A30" s="54" t="s">
        <v>14</v>
      </c>
      <c r="B30" s="55"/>
      <c r="C30" s="55"/>
      <c r="D30" s="55"/>
      <c r="E30" s="55"/>
    </row>
    <row r="31" spans="1:5" s="2" customFormat="1" ht="15.75" customHeight="1">
      <c r="A31" s="7" t="s">
        <v>7</v>
      </c>
      <c r="B31" s="7" t="s">
        <v>0</v>
      </c>
      <c r="C31" s="43" t="s">
        <v>12</v>
      </c>
      <c r="D31" s="44"/>
      <c r="E31" s="44"/>
    </row>
    <row r="32" spans="1:5" ht="15.75" customHeight="1">
      <c r="A32" s="18">
        <v>1</v>
      </c>
      <c r="B32" s="3" t="s">
        <v>6</v>
      </c>
      <c r="C32" s="45">
        <v>1500</v>
      </c>
      <c r="D32" s="45"/>
      <c r="E32" s="45"/>
    </row>
    <row r="33" spans="1:5" ht="15.75" customHeight="1">
      <c r="A33" s="18"/>
      <c r="B33" s="23" t="s">
        <v>32</v>
      </c>
      <c r="C33" s="46">
        <v>1500</v>
      </c>
      <c r="D33" s="47"/>
      <c r="E33" s="48"/>
    </row>
    <row r="34" spans="1:5" ht="15.75" customHeight="1">
      <c r="A34" s="18">
        <v>2</v>
      </c>
      <c r="B34" s="4" t="s">
        <v>11</v>
      </c>
      <c r="C34" s="45">
        <v>200</v>
      </c>
      <c r="D34" s="45"/>
      <c r="E34" s="45"/>
    </row>
    <row r="35" spans="1:5" ht="15.75" customHeight="1">
      <c r="A35" s="18"/>
      <c r="B35" s="24" t="s">
        <v>77</v>
      </c>
      <c r="C35" s="49">
        <v>200</v>
      </c>
      <c r="D35" s="50"/>
      <c r="E35" s="51"/>
    </row>
    <row r="36" spans="1:5" ht="15.75" customHeight="1">
      <c r="A36" s="18">
        <v>3</v>
      </c>
      <c r="B36" s="7" t="s">
        <v>33</v>
      </c>
      <c r="C36" s="45">
        <f>C33+C35</f>
        <v>1700</v>
      </c>
      <c r="D36" s="45"/>
      <c r="E36" s="45"/>
    </row>
  </sheetData>
  <sheetProtection/>
  <mergeCells count="15">
    <mergeCell ref="A29:E29"/>
    <mergeCell ref="A30:E30"/>
    <mergeCell ref="A7:A8"/>
    <mergeCell ref="B7:B8"/>
    <mergeCell ref="C7:E7"/>
    <mergeCell ref="A1:E1"/>
    <mergeCell ref="A3:E3"/>
    <mergeCell ref="A5:E5"/>
    <mergeCell ref="A6:E6"/>
    <mergeCell ref="C31:E31"/>
    <mergeCell ref="C32:E32"/>
    <mergeCell ref="C34:E34"/>
    <mergeCell ref="C36:E36"/>
    <mergeCell ref="C33:E33"/>
    <mergeCell ref="C35:E35"/>
  </mergeCells>
  <printOptions/>
  <pageMargins left="1.04" right="0.75" top="1.0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2"/>
  <sheetViews>
    <sheetView zoomScalePageLayoutView="0" workbookViewId="0" topLeftCell="A1">
      <selection activeCell="A2" sqref="A2:W23"/>
    </sheetView>
  </sheetViews>
  <sheetFormatPr defaultColWidth="9.00390625" defaultRowHeight="14.25"/>
  <cols>
    <col min="1" max="1" width="4.25390625" style="1" customWidth="1"/>
    <col min="2" max="2" width="19.00390625" style="25" customWidth="1"/>
    <col min="3" max="3" width="8.00390625" style="2" customWidth="1"/>
    <col min="4" max="4" width="10.25390625" style="2" customWidth="1"/>
    <col min="5" max="5" width="10.75390625" style="1" customWidth="1"/>
    <col min="6" max="6" width="9.125" style="1" customWidth="1"/>
    <col min="7" max="8" width="9.625" style="1" customWidth="1"/>
    <col min="9" max="9" width="9.25390625" style="1" customWidth="1"/>
    <col min="10" max="16384" width="9.00390625" style="13" customWidth="1"/>
  </cols>
  <sheetData>
    <row r="2" spans="1:9" ht="21">
      <c r="A2" s="59" t="s">
        <v>71</v>
      </c>
      <c r="B2" s="59"/>
      <c r="C2" s="59"/>
      <c r="D2" s="59"/>
      <c r="E2" s="59"/>
      <c r="F2" s="59"/>
      <c r="G2" s="59"/>
      <c r="H2" s="60"/>
      <c r="I2" s="60"/>
    </row>
    <row r="3" spans="1:9" ht="19.5">
      <c r="A3" s="61" t="s">
        <v>13</v>
      </c>
      <c r="B3" s="62"/>
      <c r="C3" s="62"/>
      <c r="D3" s="62"/>
      <c r="E3" s="62"/>
      <c r="F3" s="62"/>
      <c r="G3" s="62"/>
      <c r="H3" s="63"/>
      <c r="I3" s="63"/>
    </row>
    <row r="4" spans="1:9" ht="15.75">
      <c r="A4" s="26"/>
      <c r="B4" s="26"/>
      <c r="C4" s="26"/>
      <c r="D4" s="26"/>
      <c r="E4" s="26"/>
      <c r="F4" s="26"/>
      <c r="G4" s="26"/>
      <c r="H4" s="17"/>
      <c r="I4" s="17"/>
    </row>
    <row r="5" spans="1:7" ht="15.75">
      <c r="A5" s="2"/>
      <c r="B5" s="27"/>
      <c r="E5" s="2"/>
      <c r="F5" s="2"/>
      <c r="G5" s="2"/>
    </row>
    <row r="6" spans="1:9" ht="18.75">
      <c r="A6" s="81" t="s">
        <v>72</v>
      </c>
      <c r="B6" s="82"/>
      <c r="C6" s="82"/>
      <c r="D6" s="82"/>
      <c r="E6" s="82"/>
      <c r="F6" s="82"/>
      <c r="G6" s="82"/>
      <c r="H6" s="63"/>
      <c r="I6" s="63"/>
    </row>
    <row r="7" spans="1:9" ht="18.75">
      <c r="A7" s="64" t="s">
        <v>14</v>
      </c>
      <c r="B7" s="65"/>
      <c r="C7" s="65"/>
      <c r="D7" s="65"/>
      <c r="E7" s="65"/>
      <c r="F7" s="65"/>
      <c r="G7" s="65"/>
      <c r="H7" s="66"/>
      <c r="I7" s="66"/>
    </row>
    <row r="8" spans="1:9" ht="44.25">
      <c r="A8" s="8" t="s">
        <v>7</v>
      </c>
      <c r="B8" s="8" t="s">
        <v>0</v>
      </c>
      <c r="C8" s="8" t="s">
        <v>8</v>
      </c>
      <c r="D8" s="28" t="s">
        <v>34</v>
      </c>
      <c r="E8" s="28" t="s">
        <v>35</v>
      </c>
      <c r="F8" s="8" t="s">
        <v>15</v>
      </c>
      <c r="G8" s="9" t="s">
        <v>23</v>
      </c>
      <c r="H8" s="15" t="s">
        <v>36</v>
      </c>
      <c r="I8" s="15" t="s">
        <v>37</v>
      </c>
    </row>
    <row r="9" spans="1:9" ht="28.5">
      <c r="A9" s="28">
        <v>1</v>
      </c>
      <c r="B9" s="11" t="s">
        <v>38</v>
      </c>
      <c r="C9" s="10" t="s">
        <v>39</v>
      </c>
      <c r="D9" s="29">
        <v>73708</v>
      </c>
      <c r="E9" s="29">
        <v>55641.542</v>
      </c>
      <c r="F9" s="30">
        <f>E9/E22</f>
        <v>0.5089139306201153</v>
      </c>
      <c r="G9" s="29">
        <f>144000*F9</f>
        <v>73283.60600929659</v>
      </c>
      <c r="H9" s="31">
        <v>73284</v>
      </c>
      <c r="I9" s="31">
        <f>H9/2</f>
        <v>36642</v>
      </c>
    </row>
    <row r="10" spans="1:9" ht="28.5">
      <c r="A10" s="28">
        <v>2</v>
      </c>
      <c r="B10" s="11" t="s">
        <v>40</v>
      </c>
      <c r="C10" s="10" t="s">
        <v>41</v>
      </c>
      <c r="D10" s="29">
        <v>22766</v>
      </c>
      <c r="E10" s="29">
        <v>17634.3175</v>
      </c>
      <c r="F10" s="30">
        <f>E10/E22</f>
        <v>0.1612886614955438</v>
      </c>
      <c r="G10" s="29">
        <f aca="true" t="shared" si="0" ref="G10:G21">144000*F10</f>
        <v>23225.567255358306</v>
      </c>
      <c r="H10" s="31">
        <v>23226</v>
      </c>
      <c r="I10" s="31">
        <f aca="true" t="shared" si="1" ref="I10:I21">H10/2</f>
        <v>11613</v>
      </c>
    </row>
    <row r="11" spans="1:9" ht="28.5">
      <c r="A11" s="28">
        <v>3</v>
      </c>
      <c r="B11" s="11" t="s">
        <v>42</v>
      </c>
      <c r="C11" s="10" t="s">
        <v>41</v>
      </c>
      <c r="D11" s="29">
        <v>16748</v>
      </c>
      <c r="E11" s="29">
        <v>11615</v>
      </c>
      <c r="F11" s="30">
        <f>E11/E22</f>
        <v>0.10623421083751845</v>
      </c>
      <c r="G11" s="29">
        <f t="shared" si="0"/>
        <v>15297.726360602657</v>
      </c>
      <c r="H11" s="31">
        <v>15298</v>
      </c>
      <c r="I11" s="31">
        <f t="shared" si="1"/>
        <v>7649</v>
      </c>
    </row>
    <row r="12" spans="1:9" ht="28.5">
      <c r="A12" s="28">
        <v>4</v>
      </c>
      <c r="B12" s="11" t="s">
        <v>43</v>
      </c>
      <c r="C12" s="10" t="s">
        <v>41</v>
      </c>
      <c r="D12" s="29">
        <v>7224</v>
      </c>
      <c r="E12" s="29">
        <v>5530.6565</v>
      </c>
      <c r="F12" s="30">
        <f>E12/E22</f>
        <v>0.050585013232104334</v>
      </c>
      <c r="G12" s="29">
        <f t="shared" si="0"/>
        <v>7284.241905423024</v>
      </c>
      <c r="H12" s="31">
        <v>7284</v>
      </c>
      <c r="I12" s="31">
        <f t="shared" si="1"/>
        <v>3642</v>
      </c>
    </row>
    <row r="13" spans="1:9" ht="28.5">
      <c r="A13" s="28">
        <v>5</v>
      </c>
      <c r="B13" s="11" t="s">
        <v>44</v>
      </c>
      <c r="C13" s="10" t="s">
        <v>39</v>
      </c>
      <c r="D13" s="29">
        <v>6828</v>
      </c>
      <c r="E13" s="29">
        <v>5597.848</v>
      </c>
      <c r="F13" s="30">
        <f>E13/E22</f>
        <v>0.05119956648027387</v>
      </c>
      <c r="G13" s="29">
        <f t="shared" si="0"/>
        <v>7372.7375731594375</v>
      </c>
      <c r="H13" s="31">
        <v>7374</v>
      </c>
      <c r="I13" s="31">
        <f t="shared" si="1"/>
        <v>3687</v>
      </c>
    </row>
    <row r="14" spans="1:9" ht="18.75" customHeight="1">
      <c r="A14" s="28">
        <v>6</v>
      </c>
      <c r="B14" s="11" t="s">
        <v>45</v>
      </c>
      <c r="C14" s="10" t="s">
        <v>39</v>
      </c>
      <c r="D14" s="29">
        <v>6114</v>
      </c>
      <c r="E14" s="29">
        <v>5092.1705</v>
      </c>
      <c r="F14" s="30">
        <f>E14/E22</f>
        <v>0.046574491133671264</v>
      </c>
      <c r="G14" s="29">
        <f t="shared" si="0"/>
        <v>6706.726723248662</v>
      </c>
      <c r="H14" s="31">
        <v>6706</v>
      </c>
      <c r="I14" s="31">
        <f t="shared" si="1"/>
        <v>3353</v>
      </c>
    </row>
    <row r="15" spans="1:9" ht="28.5">
      <c r="A15" s="28">
        <v>7</v>
      </c>
      <c r="B15" s="11" t="s">
        <v>46</v>
      </c>
      <c r="C15" s="10" t="s">
        <v>47</v>
      </c>
      <c r="D15" s="29">
        <v>3704</v>
      </c>
      <c r="E15" s="29">
        <v>2778.571</v>
      </c>
      <c r="F15" s="30">
        <f>E15/E22</f>
        <v>0.025413628707792894</v>
      </c>
      <c r="G15" s="29">
        <f t="shared" si="0"/>
        <v>3659.562533922177</v>
      </c>
      <c r="H15" s="31">
        <v>3660</v>
      </c>
      <c r="I15" s="31">
        <f t="shared" si="1"/>
        <v>1830</v>
      </c>
    </row>
    <row r="16" spans="1:9" ht="28.5">
      <c r="A16" s="28">
        <v>8</v>
      </c>
      <c r="B16" s="11" t="s">
        <v>48</v>
      </c>
      <c r="C16" s="10" t="s">
        <v>39</v>
      </c>
      <c r="D16" s="29">
        <v>2910</v>
      </c>
      <c r="E16" s="29">
        <v>3161.6165</v>
      </c>
      <c r="F16" s="30">
        <f>E16/E22</f>
        <v>0.02891707566494853</v>
      </c>
      <c r="G16" s="29">
        <f t="shared" si="0"/>
        <v>4164.058895752589</v>
      </c>
      <c r="H16" s="31">
        <v>4164</v>
      </c>
      <c r="I16" s="31">
        <f t="shared" si="1"/>
        <v>2082</v>
      </c>
    </row>
    <row r="17" spans="1:9" ht="28.5">
      <c r="A17" s="28">
        <v>9</v>
      </c>
      <c r="B17" s="11" t="s">
        <v>49</v>
      </c>
      <c r="C17" s="10" t="s">
        <v>41</v>
      </c>
      <c r="D17" s="29">
        <v>1524</v>
      </c>
      <c r="E17" s="29">
        <v>1227.8955</v>
      </c>
      <c r="F17" s="30">
        <f>E17/E22</f>
        <v>0.0112306938814843</v>
      </c>
      <c r="G17" s="29">
        <f t="shared" si="0"/>
        <v>1617.2199189337393</v>
      </c>
      <c r="H17" s="31">
        <v>1616</v>
      </c>
      <c r="I17" s="31">
        <f t="shared" si="1"/>
        <v>808</v>
      </c>
    </row>
    <row r="18" spans="1:9" ht="28.5">
      <c r="A18" s="28">
        <v>10</v>
      </c>
      <c r="B18" s="11" t="s">
        <v>50</v>
      </c>
      <c r="C18" s="10" t="s">
        <v>47</v>
      </c>
      <c r="D18" s="29">
        <v>526</v>
      </c>
      <c r="E18" s="29">
        <v>404.247</v>
      </c>
      <c r="F18" s="30">
        <f>E18/E22</f>
        <v>0.0036973621203989946</v>
      </c>
      <c r="G18" s="29">
        <f t="shared" si="0"/>
        <v>532.4201453374552</v>
      </c>
      <c r="H18" s="31">
        <v>532</v>
      </c>
      <c r="I18" s="31">
        <f t="shared" si="1"/>
        <v>266</v>
      </c>
    </row>
    <row r="19" spans="1:9" ht="28.5">
      <c r="A19" s="28">
        <v>11</v>
      </c>
      <c r="B19" s="11" t="s">
        <v>51</v>
      </c>
      <c r="C19" s="10" t="s">
        <v>41</v>
      </c>
      <c r="D19" s="29">
        <v>534</v>
      </c>
      <c r="E19" s="29">
        <v>440</v>
      </c>
      <c r="F19" s="30">
        <f>E19/E22</f>
        <v>0.00402436958833475</v>
      </c>
      <c r="G19" s="29">
        <f t="shared" si="0"/>
        <v>579.509220720204</v>
      </c>
      <c r="H19" s="31">
        <v>580</v>
      </c>
      <c r="I19" s="31">
        <f t="shared" si="1"/>
        <v>290</v>
      </c>
    </row>
    <row r="20" spans="1:9" ht="28.5">
      <c r="A20" s="28">
        <v>12</v>
      </c>
      <c r="B20" s="11" t="s">
        <v>52</v>
      </c>
      <c r="C20" s="10" t="s">
        <v>47</v>
      </c>
      <c r="D20" s="29">
        <v>142</v>
      </c>
      <c r="E20" s="29">
        <v>121.5</v>
      </c>
      <c r="F20" s="30">
        <f>E20/E22</f>
        <v>0.0011112747840515275</v>
      </c>
      <c r="G20" s="29">
        <f t="shared" si="0"/>
        <v>160.02356890341994</v>
      </c>
      <c r="H20" s="31">
        <v>160</v>
      </c>
      <c r="I20" s="31">
        <f t="shared" si="1"/>
        <v>80</v>
      </c>
    </row>
    <row r="21" spans="1:9" ht="28.5">
      <c r="A21" s="28">
        <v>13</v>
      </c>
      <c r="B21" s="11" t="s">
        <v>53</v>
      </c>
      <c r="C21" s="10" t="s">
        <v>54</v>
      </c>
      <c r="D21" s="29">
        <v>270</v>
      </c>
      <c r="E21" s="29">
        <v>88.53</v>
      </c>
      <c r="F21" s="30">
        <f>E21/E22</f>
        <v>0.0008097214537619896</v>
      </c>
      <c r="G21" s="29">
        <f t="shared" si="0"/>
        <v>116.5998893417265</v>
      </c>
      <c r="H21" s="31">
        <v>116</v>
      </c>
      <c r="I21" s="31">
        <f t="shared" si="1"/>
        <v>58</v>
      </c>
    </row>
    <row r="22" spans="1:9" ht="15.75">
      <c r="A22" s="28">
        <v>14</v>
      </c>
      <c r="B22" s="11" t="s">
        <v>33</v>
      </c>
      <c r="C22" s="32"/>
      <c r="D22" s="32">
        <f aca="true" t="shared" si="2" ref="D22:I22">SUM(D9:D21)</f>
        <v>142998</v>
      </c>
      <c r="E22" s="33">
        <f t="shared" si="2"/>
        <v>109333.89450000001</v>
      </c>
      <c r="F22" s="34">
        <f t="shared" si="2"/>
        <v>0.9999999999999999</v>
      </c>
      <c r="G22" s="33">
        <f t="shared" si="2"/>
        <v>143999.99999999994</v>
      </c>
      <c r="H22" s="33">
        <f t="shared" si="2"/>
        <v>144000</v>
      </c>
      <c r="I22" s="33">
        <f t="shared" si="2"/>
        <v>72000</v>
      </c>
    </row>
    <row r="23" spans="1:23" ht="18.75">
      <c r="A23" s="70" t="s">
        <v>70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</row>
    <row r="24" spans="1:7" ht="15.75">
      <c r="A24" s="35"/>
      <c r="B24" s="36"/>
      <c r="C24" s="35"/>
      <c r="D24" s="35"/>
      <c r="E24" s="35"/>
      <c r="F24" s="35"/>
      <c r="G24" s="35"/>
    </row>
    <row r="25" spans="1:9" ht="24" customHeight="1">
      <c r="A25" s="67" t="s">
        <v>73</v>
      </c>
      <c r="B25" s="68"/>
      <c r="C25" s="68"/>
      <c r="D25" s="68"/>
      <c r="E25" s="68"/>
      <c r="F25" s="68"/>
      <c r="G25" s="68"/>
      <c r="H25" s="69"/>
      <c r="I25" s="69"/>
    </row>
    <row r="26" spans="1:9" ht="18.75">
      <c r="A26" s="73" t="s">
        <v>14</v>
      </c>
      <c r="B26" s="74"/>
      <c r="C26" s="74"/>
      <c r="D26" s="74"/>
      <c r="E26" s="74"/>
      <c r="F26" s="74"/>
      <c r="G26" s="74"/>
      <c r="H26" s="66"/>
      <c r="I26" s="66"/>
    </row>
    <row r="27" spans="1:9" ht="44.25">
      <c r="A27" s="8" t="s">
        <v>56</v>
      </c>
      <c r="B27" s="8" t="s">
        <v>57</v>
      </c>
      <c r="C27" s="8" t="s">
        <v>58</v>
      </c>
      <c r="D27" s="28" t="s">
        <v>59</v>
      </c>
      <c r="E27" s="28" t="s">
        <v>60</v>
      </c>
      <c r="F27" s="8" t="s">
        <v>61</v>
      </c>
      <c r="G27" s="9" t="s">
        <v>62</v>
      </c>
      <c r="H27" s="14" t="s">
        <v>63</v>
      </c>
      <c r="I27" s="15" t="s">
        <v>64</v>
      </c>
    </row>
    <row r="28" spans="1:9" ht="28.5">
      <c r="A28" s="28">
        <v>1</v>
      </c>
      <c r="B28" s="11" t="s">
        <v>65</v>
      </c>
      <c r="C28" s="10" t="s">
        <v>41</v>
      </c>
      <c r="D28" s="37">
        <v>1908</v>
      </c>
      <c r="E28" s="29">
        <v>910</v>
      </c>
      <c r="F28" s="30">
        <f>E28/E30</f>
        <v>1</v>
      </c>
      <c r="G28" s="29">
        <f>3400*F28</f>
        <v>3400</v>
      </c>
      <c r="H28" s="38">
        <v>3000</v>
      </c>
      <c r="I28" s="38">
        <v>1500</v>
      </c>
    </row>
    <row r="29" spans="1:9" ht="28.5">
      <c r="A29" s="28">
        <v>2</v>
      </c>
      <c r="B29" s="11" t="s">
        <v>66</v>
      </c>
      <c r="C29" s="10" t="s">
        <v>67</v>
      </c>
      <c r="D29" s="37">
        <v>1492</v>
      </c>
      <c r="E29" s="29"/>
      <c r="F29" s="30"/>
      <c r="G29" s="29">
        <v>0</v>
      </c>
      <c r="H29" s="38">
        <v>400</v>
      </c>
      <c r="I29" s="38">
        <v>200</v>
      </c>
    </row>
    <row r="30" spans="1:9" ht="15.75">
      <c r="A30" s="28">
        <v>3</v>
      </c>
      <c r="B30" s="11" t="s">
        <v>33</v>
      </c>
      <c r="C30" s="32"/>
      <c r="D30" s="37">
        <f aca="true" t="shared" si="3" ref="D30:I30">SUM(D28:D29)</f>
        <v>3400</v>
      </c>
      <c r="E30" s="29">
        <f t="shared" si="3"/>
        <v>910</v>
      </c>
      <c r="F30" s="39">
        <f t="shared" si="3"/>
        <v>1</v>
      </c>
      <c r="G30" s="29">
        <f t="shared" si="3"/>
        <v>3400</v>
      </c>
      <c r="H30" s="29">
        <f t="shared" si="3"/>
        <v>3400</v>
      </c>
      <c r="I30" s="29">
        <f t="shared" si="3"/>
        <v>1700</v>
      </c>
    </row>
    <row r="31" spans="1:23" ht="24.75" customHeight="1">
      <c r="A31" s="70" t="s">
        <v>70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</row>
    <row r="32" spans="1:7" ht="24.75" customHeight="1">
      <c r="A32" s="35"/>
      <c r="B32" s="36"/>
      <c r="C32" s="35"/>
      <c r="D32" s="35"/>
      <c r="E32" s="35"/>
      <c r="F32" s="35"/>
      <c r="G32" s="35"/>
    </row>
    <row r="33" spans="1:7" ht="15.75">
      <c r="A33" s="35"/>
      <c r="B33" s="36"/>
      <c r="C33" s="35"/>
      <c r="D33" s="35"/>
      <c r="E33" s="35"/>
      <c r="F33" s="35"/>
      <c r="G33" s="35"/>
    </row>
    <row r="34" spans="1:9" ht="14.25" customHeight="1">
      <c r="A34" s="75" t="s">
        <v>74</v>
      </c>
      <c r="B34" s="76"/>
      <c r="C34" s="76"/>
      <c r="D34" s="76"/>
      <c r="E34" s="76"/>
      <c r="F34" s="76"/>
      <c r="G34" s="76"/>
      <c r="H34" s="77"/>
      <c r="I34" s="77"/>
    </row>
    <row r="35" spans="1:9" ht="15.75">
      <c r="A35" s="78" t="s">
        <v>55</v>
      </c>
      <c r="B35" s="79"/>
      <c r="C35" s="79"/>
      <c r="D35" s="79"/>
      <c r="E35" s="79"/>
      <c r="F35" s="79"/>
      <c r="G35" s="79"/>
      <c r="H35" s="80"/>
      <c r="I35" s="80"/>
    </row>
    <row r="36" spans="1:9" ht="44.25">
      <c r="A36" s="8" t="s">
        <v>56</v>
      </c>
      <c r="B36" s="8" t="s">
        <v>57</v>
      </c>
      <c r="C36" s="8" t="s">
        <v>58</v>
      </c>
      <c r="D36" s="28" t="s">
        <v>68</v>
      </c>
      <c r="E36" s="28" t="s">
        <v>69</v>
      </c>
      <c r="F36" s="8" t="s">
        <v>61</v>
      </c>
      <c r="G36" s="9" t="s">
        <v>62</v>
      </c>
      <c r="H36" s="14" t="s">
        <v>63</v>
      </c>
      <c r="I36" s="15" t="s">
        <v>64</v>
      </c>
    </row>
    <row r="37" spans="1:9" ht="28.5">
      <c r="A37" s="28">
        <v>1</v>
      </c>
      <c r="B37" s="11" t="s">
        <v>38</v>
      </c>
      <c r="C37" s="10" t="s">
        <v>39</v>
      </c>
      <c r="D37" s="37">
        <v>4318</v>
      </c>
      <c r="E37" s="37">
        <v>3543</v>
      </c>
      <c r="F37" s="30">
        <f>E37/E41</f>
        <v>0.5905984330721787</v>
      </c>
      <c r="G37" s="29">
        <f>8200*F37</f>
        <v>4842.9071511918655</v>
      </c>
      <c r="H37" s="38">
        <v>4843</v>
      </c>
      <c r="I37" s="40">
        <v>2422</v>
      </c>
    </row>
    <row r="38" spans="1:9" ht="28.5">
      <c r="A38" s="28">
        <v>2</v>
      </c>
      <c r="B38" s="11" t="s">
        <v>44</v>
      </c>
      <c r="C38" s="10" t="s">
        <v>41</v>
      </c>
      <c r="D38" s="37">
        <v>2000</v>
      </c>
      <c r="E38" s="37">
        <v>1873</v>
      </c>
      <c r="F38" s="30">
        <f>E38/E41</f>
        <v>0.3122187031171862</v>
      </c>
      <c r="G38" s="29">
        <f>8200*F38</f>
        <v>2560.193365560927</v>
      </c>
      <c r="H38" s="38">
        <v>2560</v>
      </c>
      <c r="I38" s="40">
        <v>1279</v>
      </c>
    </row>
    <row r="39" spans="1:9" ht="28.5">
      <c r="A39" s="28">
        <v>3</v>
      </c>
      <c r="B39" s="11" t="s">
        <v>40</v>
      </c>
      <c r="C39" s="10" t="s">
        <v>41</v>
      </c>
      <c r="D39" s="37">
        <v>464</v>
      </c>
      <c r="E39" s="37">
        <v>385</v>
      </c>
      <c r="F39" s="30">
        <f>E39/E41</f>
        <v>0.06417736289381563</v>
      </c>
      <c r="G39" s="29">
        <f>8200*F39</f>
        <v>526.2543757292882</v>
      </c>
      <c r="H39" s="38">
        <v>526</v>
      </c>
      <c r="I39" s="40">
        <v>263</v>
      </c>
    </row>
    <row r="40" spans="1:9" ht="28.5">
      <c r="A40" s="28">
        <v>4</v>
      </c>
      <c r="B40" s="11" t="s">
        <v>49</v>
      </c>
      <c r="C40" s="10" t="s">
        <v>41</v>
      </c>
      <c r="D40" s="37">
        <v>218</v>
      </c>
      <c r="E40" s="37">
        <v>198</v>
      </c>
      <c r="F40" s="30">
        <f>E40/E41</f>
        <v>0.03300550091681947</v>
      </c>
      <c r="G40" s="29">
        <f>8200*F40</f>
        <v>270.64510751791966</v>
      </c>
      <c r="H40" s="38">
        <v>271</v>
      </c>
      <c r="I40" s="40">
        <v>136</v>
      </c>
    </row>
    <row r="41" spans="1:9" ht="15.75">
      <c r="A41" s="41">
        <v>5</v>
      </c>
      <c r="B41" s="12" t="s">
        <v>33</v>
      </c>
      <c r="C41" s="28"/>
      <c r="D41" s="42">
        <f aca="true" t="shared" si="4" ref="D41:I41">SUM(D37:D40)</f>
        <v>7000</v>
      </c>
      <c r="E41" s="42">
        <f t="shared" si="4"/>
        <v>5999</v>
      </c>
      <c r="F41" s="39">
        <f t="shared" si="4"/>
        <v>0.9999999999999999</v>
      </c>
      <c r="G41" s="29">
        <f t="shared" si="4"/>
        <v>8200</v>
      </c>
      <c r="H41" s="29">
        <f t="shared" si="4"/>
        <v>8200</v>
      </c>
      <c r="I41" s="29">
        <f t="shared" si="4"/>
        <v>4100</v>
      </c>
    </row>
    <row r="42" spans="1:23" s="16" customFormat="1" ht="13.5">
      <c r="A42" s="72" t="s">
        <v>22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4" ht="13.5" customHeight="1"/>
  </sheetData>
  <sheetProtection/>
  <mergeCells count="11">
    <mergeCell ref="A6:I6"/>
    <mergeCell ref="A2:I2"/>
    <mergeCell ref="A3:I3"/>
    <mergeCell ref="A7:I7"/>
    <mergeCell ref="A25:I25"/>
    <mergeCell ref="A31:W31"/>
    <mergeCell ref="A42:W42"/>
    <mergeCell ref="A26:I26"/>
    <mergeCell ref="A34:I34"/>
    <mergeCell ref="A35:I35"/>
    <mergeCell ref="A23:W2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2010-12-16T08:17:47Z</cp:lastPrinted>
  <dcterms:created xsi:type="dcterms:W3CDTF">1996-12-17T01:32:42Z</dcterms:created>
  <dcterms:modified xsi:type="dcterms:W3CDTF">2012-12-20T05:14:24Z</dcterms:modified>
  <cp:category/>
  <cp:version/>
  <cp:contentType/>
  <cp:contentStatus/>
</cp:coreProperties>
</file>